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280" tabRatio="561" activeTab="0"/>
  </bookViews>
  <sheets>
    <sheet name="Ark2" sheetId="1" r:id="rId1"/>
  </sheets>
  <definedNames>
    <definedName name="_xlnm.Print_Area" localSheetId="0">'Ark2'!$B$1:$G$61</definedName>
  </definedNames>
  <calcPr fullCalcOnLoad="1"/>
</workbook>
</file>

<file path=xl/comments1.xml><?xml version="1.0" encoding="utf-8"?>
<comments xmlns="http://schemas.openxmlformats.org/spreadsheetml/2006/main">
  <authors>
    <author>Teague, Harry Charles Kris (OSLKT-A)</author>
  </authors>
  <commentList>
    <comment ref="F38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kostnader julebord </t>
        </r>
      </text>
    </comment>
    <comment ref="F21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inntekter jubileum</t>
        </r>
      </text>
    </comment>
    <comment ref="F61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Underskuddet forklares i all hovedsak kostnader vedrørende vanningsanlegg. Om støtte fra kommunen/ tippemidler ikke blir innvilget vil underskuddet øke tilsvarende. Men det er støtte fra ekstaordinært årsmøte 25.11-2019 om at klubben kan stille sin egenkapital til rådighet for å investere den i vanningsanlegget.  </t>
        </r>
      </text>
    </comment>
    <comment ref="F57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Utgifter trener utdannelse UGK  </t>
        </r>
      </text>
    </comment>
    <comment ref="D16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Økt momskompensajon gunnet vannings anlegg 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Teague, Harry Charles Kris (OSLKT-A):
Søknad tippemidler vannings anlegg </t>
        </r>
      </text>
    </comment>
    <comment ref="D21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inntekter julebord </t>
        </r>
      </text>
    </comment>
    <comment ref="D38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kostnader julebord </t>
        </r>
      </text>
    </comment>
    <comment ref="D61" authorId="0">
      <text>
        <r>
          <rPr>
            <b/>
            <sz val="9"/>
            <rFont val="Tahoma"/>
            <family val="2"/>
          </rPr>
          <t>Teague, Harry Charles Kris (OSLKT-A):</t>
        </r>
        <r>
          <rPr>
            <sz val="9"/>
            <rFont val="Tahoma"/>
            <family val="2"/>
          </rPr>
          <t xml:space="preserve">
Underskuddet forklares i all hovedsak kostnader vedrørende vanningsanlegg. Om støtte fra kommunen/ tippemidler ikke blir innvilget vil underskuddet øke tilsvarende. Men det er støtte fra ekstaordinært årsmøte 25.11-2019 om at klubben kan stille sin egenkapital til rådighet for å investere den i vanningsanlegget.  </t>
        </r>
      </text>
    </comment>
    <comment ref="F50" authorId="0">
      <text>
        <r>
          <rPr>
            <b/>
            <sz val="9"/>
            <rFont val="Tahoma"/>
            <family val="0"/>
          </rPr>
          <t>Teague, Harry Charles Kris (OSLKT-A):</t>
        </r>
        <r>
          <rPr>
            <sz val="9"/>
            <rFont val="Tahoma"/>
            <family val="0"/>
          </rPr>
          <t xml:space="preserve">
ny pc + tlf </t>
        </r>
      </text>
    </comment>
  </commentList>
</comments>
</file>

<file path=xl/sharedStrings.xml><?xml version="1.0" encoding="utf-8"?>
<sst xmlns="http://schemas.openxmlformats.org/spreadsheetml/2006/main" count="57" uniqueCount="56">
  <si>
    <t>Ullensaker Golfklubb</t>
  </si>
  <si>
    <t>Kontonavn</t>
  </si>
  <si>
    <t>%</t>
  </si>
  <si>
    <t>Salgsinntekter</t>
  </si>
  <si>
    <t>Medlemsavgifter Direkte</t>
  </si>
  <si>
    <t>VTG Kurs etc</t>
  </si>
  <si>
    <t>Turneringer</t>
  </si>
  <si>
    <t>Grasrotandel</t>
  </si>
  <si>
    <t>Sponsorer</t>
  </si>
  <si>
    <t>Diverse inntekter</t>
  </si>
  <si>
    <t>Sum salgsinntekter</t>
  </si>
  <si>
    <t>Varekostnader</t>
  </si>
  <si>
    <t>Kontingent Norges golfforbund</t>
  </si>
  <si>
    <t>Golfboks / kort</t>
  </si>
  <si>
    <t>Il avgift NGF</t>
  </si>
  <si>
    <t>Diverse kostnader NGF</t>
  </si>
  <si>
    <t>Diverse turneringer</t>
  </si>
  <si>
    <t>Lag NM</t>
  </si>
  <si>
    <t>Sum varekostnader</t>
  </si>
  <si>
    <t>Dekningsbidrag 1</t>
  </si>
  <si>
    <t>Andre driftskostnader</t>
  </si>
  <si>
    <t>Kostnader lokaler</t>
  </si>
  <si>
    <t>Honorar styret</t>
  </si>
  <si>
    <t>Honorar regnskapskontor</t>
  </si>
  <si>
    <t>Kontorrekv. m.v.</t>
  </si>
  <si>
    <t>Reisekostnader oppg.pl</t>
  </si>
  <si>
    <t>Reklame og annonsekostn.</t>
  </si>
  <si>
    <t>Gaver</t>
  </si>
  <si>
    <t>Styre og gen.forsaml. Møter</t>
  </si>
  <si>
    <t>Bank og kortgebyrer</t>
  </si>
  <si>
    <t>Diverse kostnader</t>
  </si>
  <si>
    <t>Sum andre driftskostnader</t>
  </si>
  <si>
    <t>Driftsresultat</t>
  </si>
  <si>
    <t>Netto finanskostnader</t>
  </si>
  <si>
    <t>Resultat</t>
  </si>
  <si>
    <t>Inventar</t>
  </si>
  <si>
    <t>Honorarer inkasso</t>
  </si>
  <si>
    <t>Kostnader vedr. Kurs mm</t>
  </si>
  <si>
    <t>Støtte fra NIF/UIR, LAM</t>
  </si>
  <si>
    <t xml:space="preserve">Div. Varekjøp </t>
  </si>
  <si>
    <t>Spilleretter i h.h.t. avtale med UGAS</t>
  </si>
  <si>
    <t>Honnorar klubbarbeider medlemmer</t>
  </si>
  <si>
    <t xml:space="preserve">Honorer faktura medl. </t>
  </si>
  <si>
    <t>Juniorer, pro og utstyr</t>
  </si>
  <si>
    <t>Kostnader vedr. instruksjon med pro felles</t>
  </si>
  <si>
    <t>Støtte fra kommunen/grendelag</t>
  </si>
  <si>
    <t>Forsikringspremier</t>
  </si>
  <si>
    <t>Avskrivinger golfbil</t>
  </si>
  <si>
    <t xml:space="preserve">Tippemidler prosjekt </t>
  </si>
  <si>
    <t>Resultat 2021 / Budsjett 2022</t>
  </si>
  <si>
    <t>Tilskudd helsedirektoratet</t>
  </si>
  <si>
    <t xml:space="preserve">Gaver Aurskog sparebank </t>
  </si>
  <si>
    <t>Kostnad vedr. vedl h bane m m</t>
  </si>
  <si>
    <t xml:space="preserve">Kostnader vanningsanlegg </t>
  </si>
  <si>
    <t>Kostnader kunstgress</t>
  </si>
  <si>
    <t xml:space="preserve">Jubileum </t>
  </si>
</sst>
</file>

<file path=xl/styles.xml><?xml version="1.0" encoding="utf-8"?>
<styleSheet xmlns="http://schemas.openxmlformats.org/spreadsheetml/2006/main">
  <numFmts count="2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i/>
      <sz val="14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0"/>
      <name val="Arial"/>
      <family val="2"/>
    </font>
    <font>
      <b/>
      <i/>
      <sz val="10"/>
      <color indexed="6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72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172" fontId="9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38" fontId="0" fillId="0" borderId="0" xfId="0" applyNumberFormat="1" applyAlignment="1">
      <alignment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/>
    </xf>
    <xf numFmtId="172" fontId="13" fillId="0" borderId="2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0" fontId="15" fillId="0" borderId="17" xfId="0" applyFont="1" applyBorder="1" applyAlignment="1">
      <alignment/>
    </xf>
    <xf numFmtId="4" fontId="15" fillId="0" borderId="17" xfId="0" applyNumberFormat="1" applyFont="1" applyBorder="1" applyAlignment="1">
      <alignment horizontal="right"/>
    </xf>
    <xf numFmtId="172" fontId="16" fillId="0" borderId="18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4" fontId="17" fillId="0" borderId="17" xfId="0" applyNumberFormat="1" applyFont="1" applyBorder="1" applyAlignment="1">
      <alignment/>
    </xf>
    <xf numFmtId="172" fontId="17" fillId="0" borderId="18" xfId="0" applyNumberFormat="1" applyFont="1" applyBorder="1" applyAlignment="1">
      <alignment horizontal="center"/>
    </xf>
    <xf numFmtId="0" fontId="17" fillId="0" borderId="21" xfId="0" applyFont="1" applyBorder="1" applyAlignment="1">
      <alignment/>
    </xf>
    <xf numFmtId="4" fontId="17" fillId="0" borderId="21" xfId="0" applyNumberFormat="1" applyFont="1" applyBorder="1" applyAlignment="1">
      <alignment/>
    </xf>
    <xf numFmtId="4" fontId="17" fillId="0" borderId="22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23" xfId="0" applyFont="1" applyBorder="1" applyAlignment="1">
      <alignment/>
    </xf>
    <xf numFmtId="4" fontId="14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1" fontId="4" fillId="33" borderId="0" xfId="0" applyNumberFormat="1" applyFont="1" applyFill="1" applyBorder="1" applyAlignment="1">
      <alignment horizontal="right"/>
    </xf>
    <xf numFmtId="1" fontId="4" fillId="33" borderId="24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4" fontId="60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2.28125" style="0" customWidth="1"/>
    <col min="2" max="2" width="29.57421875" style="0" bestFit="1" customWidth="1"/>
    <col min="3" max="3" width="11.57421875" style="0" customWidth="1"/>
    <col min="4" max="4" width="14.00390625" style="17" bestFit="1" customWidth="1"/>
    <col min="5" max="5" width="9.421875" style="1" customWidth="1"/>
    <col min="6" max="6" width="13.8515625" style="17" bestFit="1" customWidth="1"/>
    <col min="7" max="7" width="7.00390625" style="1" bestFit="1" customWidth="1"/>
  </cols>
  <sheetData>
    <row r="1" spans="2:7" ht="18.75" customHeight="1">
      <c r="B1" s="57" t="s">
        <v>0</v>
      </c>
      <c r="C1" s="58"/>
      <c r="D1" s="58"/>
      <c r="E1" s="58"/>
      <c r="F1" s="58"/>
      <c r="G1" s="59"/>
    </row>
    <row r="2" spans="2:7" ht="18.75" customHeight="1">
      <c r="B2" s="60"/>
      <c r="C2" s="61"/>
      <c r="D2" s="61"/>
      <c r="E2" s="61"/>
      <c r="F2" s="61"/>
      <c r="G2" s="62"/>
    </row>
    <row r="3" spans="2:7" ht="6" customHeight="1" hidden="1">
      <c r="B3" s="60"/>
      <c r="C3" s="61"/>
      <c r="D3" s="61"/>
      <c r="E3" s="61"/>
      <c r="F3" s="61"/>
      <c r="G3" s="62"/>
    </row>
    <row r="4" spans="2:7" ht="5.25" customHeight="1" thickBot="1">
      <c r="B4" s="63"/>
      <c r="C4" s="64"/>
      <c r="D4" s="64"/>
      <c r="E4" s="64"/>
      <c r="F4" s="64"/>
      <c r="G4" s="65"/>
    </row>
    <row r="5" spans="2:7" ht="6.75" customHeight="1" thickBot="1">
      <c r="B5" s="19"/>
      <c r="C5" s="20"/>
      <c r="D5" s="21"/>
      <c r="E5" s="20"/>
      <c r="F5" s="21"/>
      <c r="G5" s="22"/>
    </row>
    <row r="6" spans="2:7" ht="18.75" customHeight="1">
      <c r="B6" s="66" t="s">
        <v>49</v>
      </c>
      <c r="C6" s="67"/>
      <c r="D6" s="67"/>
      <c r="E6" s="67"/>
      <c r="F6" s="67"/>
      <c r="G6" s="68"/>
    </row>
    <row r="7" spans="2:7" ht="12" customHeight="1">
      <c r="B7" s="69"/>
      <c r="C7" s="70"/>
      <c r="D7" s="70"/>
      <c r="E7" s="70"/>
      <c r="F7" s="70"/>
      <c r="G7" s="71"/>
    </row>
    <row r="8" spans="2:7" ht="3" customHeight="1" thickBot="1">
      <c r="B8" s="72"/>
      <c r="C8" s="73"/>
      <c r="D8" s="73"/>
      <c r="E8" s="73"/>
      <c r="F8" s="73"/>
      <c r="G8" s="74"/>
    </row>
    <row r="9" spans="2:7" s="5" customFormat="1" ht="18.75">
      <c r="B9" s="2" t="s">
        <v>1</v>
      </c>
      <c r="C9" s="3"/>
      <c r="D9" s="47">
        <v>2021</v>
      </c>
      <c r="E9" s="40" t="s">
        <v>2</v>
      </c>
      <c r="F9" s="48">
        <v>2022</v>
      </c>
      <c r="G9" s="4" t="s">
        <v>2</v>
      </c>
    </row>
    <row r="10" spans="2:7" ht="19.5">
      <c r="B10" s="6" t="s">
        <v>3</v>
      </c>
      <c r="C10" s="42"/>
      <c r="D10" s="7"/>
      <c r="E10" s="8"/>
      <c r="F10" s="7"/>
      <c r="G10" s="8"/>
    </row>
    <row r="11" spans="2:7" ht="15" customHeight="1">
      <c r="B11" s="23" t="s">
        <v>4</v>
      </c>
      <c r="C11" s="43"/>
      <c r="D11" s="51">
        <v>1532292</v>
      </c>
      <c r="E11" s="24">
        <f aca="true" t="shared" si="0" ref="E11:E21">D11/$D$22*100</f>
        <v>62.99032160967417</v>
      </c>
      <c r="F11" s="39">
        <v>1650000</v>
      </c>
      <c r="G11" s="24">
        <f aca="true" t="shared" si="1" ref="G11:G21">F11/$F$22*100</f>
        <v>77.46478873239437</v>
      </c>
    </row>
    <row r="12" spans="2:7" ht="15" customHeight="1">
      <c r="B12" s="23" t="s">
        <v>5</v>
      </c>
      <c r="C12" s="44"/>
      <c r="D12" s="51">
        <v>167300</v>
      </c>
      <c r="E12" s="24">
        <f t="shared" si="0"/>
        <v>6.877462523656384</v>
      </c>
      <c r="F12" s="25">
        <v>70000</v>
      </c>
      <c r="G12" s="24">
        <f t="shared" si="1"/>
        <v>3.286384976525822</v>
      </c>
    </row>
    <row r="13" spans="2:7" ht="15" customHeight="1">
      <c r="B13" s="23" t="s">
        <v>6</v>
      </c>
      <c r="C13" s="44"/>
      <c r="D13" s="51">
        <v>87555.69</v>
      </c>
      <c r="E13" s="24">
        <f t="shared" si="0"/>
        <v>3.599288563705177</v>
      </c>
      <c r="F13" s="25">
        <v>90000</v>
      </c>
      <c r="G13" s="24">
        <f t="shared" si="1"/>
        <v>4.225352112676056</v>
      </c>
    </row>
    <row r="14" spans="2:7" ht="15" customHeight="1">
      <c r="B14" s="23" t="s">
        <v>7</v>
      </c>
      <c r="C14" s="44"/>
      <c r="D14" s="51">
        <v>82293.54</v>
      </c>
      <c r="E14" s="24">
        <f t="shared" si="0"/>
        <v>3.382969140998312</v>
      </c>
      <c r="F14" s="25">
        <v>80000</v>
      </c>
      <c r="G14" s="24">
        <f t="shared" si="1"/>
        <v>3.755868544600939</v>
      </c>
    </row>
    <row r="15" spans="2:7" ht="15" customHeight="1">
      <c r="B15" s="23" t="s">
        <v>48</v>
      </c>
      <c r="C15" s="44"/>
      <c r="D15" s="25">
        <v>120000</v>
      </c>
      <c r="E15" s="24">
        <f t="shared" si="0"/>
        <v>4.933027512485154</v>
      </c>
      <c r="F15" s="25">
        <v>0</v>
      </c>
      <c r="G15" s="24">
        <f t="shared" si="1"/>
        <v>0</v>
      </c>
    </row>
    <row r="16" spans="2:7" ht="15" customHeight="1">
      <c r="B16" s="23" t="s">
        <v>38</v>
      </c>
      <c r="C16" s="44"/>
      <c r="D16" s="51">
        <v>162517</v>
      </c>
      <c r="E16" s="24">
        <f t="shared" si="0"/>
        <v>6.680840268721247</v>
      </c>
      <c r="F16" s="25">
        <v>115000</v>
      </c>
      <c r="G16" s="24">
        <f t="shared" si="1"/>
        <v>5.39906103286385</v>
      </c>
    </row>
    <row r="17" spans="2:7" ht="15" customHeight="1">
      <c r="B17" s="23" t="s">
        <v>45</v>
      </c>
      <c r="C17" s="44"/>
      <c r="D17" s="51">
        <v>185451</v>
      </c>
      <c r="E17" s="24">
        <f t="shared" si="0"/>
        <v>7.623624043482369</v>
      </c>
      <c r="F17" s="25">
        <v>100000</v>
      </c>
      <c r="G17" s="24">
        <f t="shared" si="1"/>
        <v>4.694835680751173</v>
      </c>
    </row>
    <row r="18" spans="2:7" ht="15" customHeight="1">
      <c r="B18" s="75" t="s">
        <v>50</v>
      </c>
      <c r="C18" s="44"/>
      <c r="D18" s="51">
        <v>42000</v>
      </c>
      <c r="E18" s="24">
        <f t="shared" si="0"/>
        <v>1.7265596293698036</v>
      </c>
      <c r="F18" s="25">
        <v>0</v>
      </c>
      <c r="G18" s="24">
        <f t="shared" si="1"/>
        <v>0</v>
      </c>
    </row>
    <row r="19" spans="2:7" ht="15" customHeight="1">
      <c r="B19" s="23" t="s">
        <v>8</v>
      </c>
      <c r="C19" s="44"/>
      <c r="D19" s="25">
        <v>23000</v>
      </c>
      <c r="E19" s="24">
        <f t="shared" si="0"/>
        <v>0.9454969398929878</v>
      </c>
      <c r="F19" s="25">
        <v>0</v>
      </c>
      <c r="G19" s="24">
        <f t="shared" si="1"/>
        <v>0</v>
      </c>
    </row>
    <row r="20" spans="2:7" ht="15" customHeight="1">
      <c r="B20" s="23" t="s">
        <v>51</v>
      </c>
      <c r="C20" s="44"/>
      <c r="D20" s="25">
        <v>10000</v>
      </c>
      <c r="E20" s="24">
        <f t="shared" si="0"/>
        <v>0.4110856260404295</v>
      </c>
      <c r="F20" s="25">
        <v>0</v>
      </c>
      <c r="G20" s="24">
        <f t="shared" si="1"/>
        <v>0</v>
      </c>
    </row>
    <row r="21" spans="2:7" ht="15" customHeight="1">
      <c r="B21" s="45" t="s">
        <v>9</v>
      </c>
      <c r="C21" s="46"/>
      <c r="D21" s="51">
        <v>20174</v>
      </c>
      <c r="E21" s="24">
        <f t="shared" si="0"/>
        <v>0.8293241419739623</v>
      </c>
      <c r="F21" s="25">
        <v>25000</v>
      </c>
      <c r="G21" s="24">
        <f t="shared" si="1"/>
        <v>1.1737089201877933</v>
      </c>
    </row>
    <row r="22" spans="2:7" ht="15.75">
      <c r="B22" s="9" t="s">
        <v>10</v>
      </c>
      <c r="C22" s="10"/>
      <c r="D22" s="11">
        <f>SUM(D11:D21)</f>
        <v>2432583.23</v>
      </c>
      <c r="E22" s="12">
        <f>SUM(E11:E21)</f>
        <v>99.99999999999999</v>
      </c>
      <c r="F22" s="11">
        <f>SUM(F11:F21)</f>
        <v>2130000</v>
      </c>
      <c r="G22" s="12">
        <f>SUM(G11:G21)</f>
        <v>100.00000000000001</v>
      </c>
    </row>
    <row r="23" spans="2:7" ht="18" customHeight="1">
      <c r="B23" s="6" t="s">
        <v>11</v>
      </c>
      <c r="C23" s="42"/>
      <c r="D23" s="13"/>
      <c r="E23" s="14"/>
      <c r="F23" s="13"/>
      <c r="G23" s="14"/>
    </row>
    <row r="24" spans="2:7" ht="15">
      <c r="B24" s="23" t="s">
        <v>40</v>
      </c>
      <c r="C24" s="44"/>
      <c r="D24" s="25">
        <v>-750000</v>
      </c>
      <c r="E24" s="24">
        <f aca="true" t="shared" si="2" ref="E24:E33">D24/$D$39*100</f>
        <v>43.88416445952237</v>
      </c>
      <c r="F24" s="25">
        <v>-825000</v>
      </c>
      <c r="G24" s="24">
        <f aca="true" t="shared" si="3" ref="G24:G34">F24/$F$39*100</f>
        <v>49.969715324046035</v>
      </c>
    </row>
    <row r="25" spans="2:7" ht="15">
      <c r="B25" s="23" t="s">
        <v>12</v>
      </c>
      <c r="C25" s="44"/>
      <c r="D25" s="17">
        <v>-237708</v>
      </c>
      <c r="E25" s="24">
        <f t="shared" si="2"/>
        <v>13.908822620458858</v>
      </c>
      <c r="F25" s="25">
        <v>-230000</v>
      </c>
      <c r="G25" s="24">
        <f t="shared" si="3"/>
        <v>13.930950938824955</v>
      </c>
    </row>
    <row r="26" spans="2:7" ht="15">
      <c r="B26" s="23" t="s">
        <v>13</v>
      </c>
      <c r="C26" s="44"/>
      <c r="D26" s="25">
        <v>0</v>
      </c>
      <c r="E26" s="24">
        <f t="shared" si="2"/>
        <v>0</v>
      </c>
      <c r="F26" s="25">
        <v>-3000</v>
      </c>
      <c r="G26" s="24">
        <f t="shared" si="3"/>
        <v>0.18170805572380377</v>
      </c>
    </row>
    <row r="27" spans="2:7" ht="15">
      <c r="B27" s="23" t="s">
        <v>14</v>
      </c>
      <c r="C27" s="44"/>
      <c r="D27" s="17">
        <v>-20277</v>
      </c>
      <c r="E27" s="24">
        <f t="shared" si="2"/>
        <v>1.1864522703276468</v>
      </c>
      <c r="F27" s="25">
        <v>-20000</v>
      </c>
      <c r="G27" s="24">
        <f t="shared" si="3"/>
        <v>1.2113870381586918</v>
      </c>
    </row>
    <row r="28" spans="2:7" ht="15">
      <c r="B28" s="23" t="s">
        <v>15</v>
      </c>
      <c r="C28" s="44"/>
      <c r="D28" s="17">
        <v>-6561</v>
      </c>
      <c r="E28" s="24">
        <f t="shared" si="2"/>
        <v>0.3838986706919017</v>
      </c>
      <c r="F28" s="25">
        <v>-10000</v>
      </c>
      <c r="G28" s="24">
        <f t="shared" si="3"/>
        <v>0.6056935190793459</v>
      </c>
    </row>
    <row r="29" spans="2:14" ht="15">
      <c r="B29" s="23" t="s">
        <v>16</v>
      </c>
      <c r="C29" s="44"/>
      <c r="D29" s="17">
        <v>-75573.1</v>
      </c>
      <c r="E29" s="24">
        <f t="shared" si="2"/>
        <v>4.421949798821241</v>
      </c>
      <c r="F29" s="38">
        <v>-85000</v>
      </c>
      <c r="G29" s="24">
        <f t="shared" si="3"/>
        <v>5.14839491217444</v>
      </c>
      <c r="H29" s="56"/>
      <c r="I29" s="56"/>
      <c r="J29" s="56"/>
      <c r="K29" s="56"/>
      <c r="L29" s="56"/>
      <c r="M29" s="56"/>
      <c r="N29" s="56"/>
    </row>
    <row r="30" spans="2:14" ht="15">
      <c r="B30" s="23" t="s">
        <v>43</v>
      </c>
      <c r="C30" s="44"/>
      <c r="D30" s="17">
        <v>-8615.7</v>
      </c>
      <c r="E30" s="24">
        <f t="shared" si="2"/>
        <v>0.5041237276452092</v>
      </c>
      <c r="F30" s="38">
        <v>-60000</v>
      </c>
      <c r="G30" s="24">
        <f t="shared" si="3"/>
        <v>3.6341611144760746</v>
      </c>
      <c r="H30" s="56"/>
      <c r="I30" s="56"/>
      <c r="J30" s="56"/>
      <c r="K30" s="56"/>
      <c r="L30" s="56"/>
      <c r="M30" s="56"/>
      <c r="N30" s="56"/>
    </row>
    <row r="31" spans="2:14" ht="15">
      <c r="B31" s="23" t="s">
        <v>17</v>
      </c>
      <c r="C31" s="44"/>
      <c r="D31" s="17">
        <v>-33037.4</v>
      </c>
      <c r="E31" s="24">
        <f t="shared" si="2"/>
        <v>1.9330915932200325</v>
      </c>
      <c r="F31" s="25">
        <v>-38000</v>
      </c>
      <c r="G31" s="24">
        <f t="shared" si="3"/>
        <v>2.301635372501514</v>
      </c>
      <c r="H31" s="56"/>
      <c r="I31" s="56"/>
      <c r="J31" s="56"/>
      <c r="K31" s="56"/>
      <c r="L31" s="56"/>
      <c r="M31" s="56"/>
      <c r="N31" s="56"/>
    </row>
    <row r="32" spans="2:14" ht="15">
      <c r="B32" s="23" t="s">
        <v>37</v>
      </c>
      <c r="C32" s="44"/>
      <c r="D32" s="17">
        <v>-35198</v>
      </c>
      <c r="E32" s="24">
        <f t="shared" si="2"/>
        <v>2.059513094195024</v>
      </c>
      <c r="F32" s="25">
        <v>-30000</v>
      </c>
      <c r="G32" s="24">
        <f t="shared" si="3"/>
        <v>1.8170805572380373</v>
      </c>
      <c r="H32" s="56"/>
      <c r="I32" s="56"/>
      <c r="J32" s="56"/>
      <c r="K32" s="56"/>
      <c r="L32" s="56"/>
      <c r="M32" s="56"/>
      <c r="N32" s="56"/>
    </row>
    <row r="33" spans="2:14" ht="15">
      <c r="B33" s="23" t="s">
        <v>44</v>
      </c>
      <c r="C33" s="44"/>
      <c r="D33" s="17">
        <v>-66450</v>
      </c>
      <c r="E33" s="24">
        <f t="shared" si="2"/>
        <v>3.8881369711136813</v>
      </c>
      <c r="F33" s="25">
        <v>-60000</v>
      </c>
      <c r="G33" s="24">
        <f t="shared" si="3"/>
        <v>3.6341611144760746</v>
      </c>
      <c r="H33" s="56"/>
      <c r="I33" s="56"/>
      <c r="J33" s="56"/>
      <c r="K33" s="56"/>
      <c r="L33" s="56"/>
      <c r="M33" s="56"/>
      <c r="N33" s="56"/>
    </row>
    <row r="34" spans="2:14" ht="15">
      <c r="B34" t="s">
        <v>52</v>
      </c>
      <c r="C34" s="44"/>
      <c r="D34" s="17">
        <v>-25207.03</v>
      </c>
      <c r="E34" s="24"/>
      <c r="F34" s="25">
        <v>-100000</v>
      </c>
      <c r="G34" s="24">
        <f t="shared" si="3"/>
        <v>6.0569351907934585</v>
      </c>
      <c r="H34" s="56"/>
      <c r="I34" s="56"/>
      <c r="J34" s="56"/>
      <c r="K34" s="56"/>
      <c r="L34" s="56"/>
      <c r="M34" s="56"/>
      <c r="N34" s="56"/>
    </row>
    <row r="35" spans="2:14" ht="15">
      <c r="B35" s="52" t="s">
        <v>55</v>
      </c>
      <c r="C35" s="44"/>
      <c r="D35" s="17">
        <v>0</v>
      </c>
      <c r="E35" s="24"/>
      <c r="F35" s="25">
        <v>-140000</v>
      </c>
      <c r="G35" s="24"/>
      <c r="H35" s="56"/>
      <c r="I35" s="56"/>
      <c r="J35" s="56"/>
      <c r="K35" s="56"/>
      <c r="L35" s="56"/>
      <c r="M35" s="56"/>
      <c r="N35" s="56"/>
    </row>
    <row r="36" spans="2:14" ht="15">
      <c r="B36" s="52" t="s">
        <v>53</v>
      </c>
      <c r="C36" s="44"/>
      <c r="D36" s="17">
        <v>-6687.5</v>
      </c>
      <c r="E36" s="24"/>
      <c r="F36" s="25">
        <v>-10000</v>
      </c>
      <c r="G36" s="24"/>
      <c r="H36" s="56"/>
      <c r="I36" s="56"/>
      <c r="J36" s="56"/>
      <c r="K36" s="56"/>
      <c r="L36" s="56"/>
      <c r="M36" s="56"/>
      <c r="N36" s="56"/>
    </row>
    <row r="37" spans="2:14" ht="15">
      <c r="B37" t="s">
        <v>54</v>
      </c>
      <c r="C37" s="44"/>
      <c r="D37" s="17">
        <v>-443730</v>
      </c>
      <c r="E37" s="24">
        <f>D37/$D$39*100</f>
        <v>25.96362706083181</v>
      </c>
      <c r="F37" s="25">
        <v>-5000</v>
      </c>
      <c r="G37" s="24">
        <f>F37/$F$39*100</f>
        <v>0.30284675953967294</v>
      </c>
      <c r="H37" s="56"/>
      <c r="I37" s="56"/>
      <c r="J37" s="56"/>
      <c r="K37" s="56"/>
      <c r="L37" s="56"/>
      <c r="M37" s="56"/>
      <c r="N37" s="56"/>
    </row>
    <row r="38" spans="2:14" ht="15">
      <c r="B38" s="45" t="s">
        <v>39</v>
      </c>
      <c r="C38" s="46"/>
      <c r="D38" s="25">
        <v>0</v>
      </c>
      <c r="E38" s="24">
        <f>D38/$D$39*100</f>
        <v>0</v>
      </c>
      <c r="F38" s="25">
        <v>-35000</v>
      </c>
      <c r="G38" s="24">
        <f>F38/$F$39*100</f>
        <v>2.1199273167777104</v>
      </c>
      <c r="H38" s="56"/>
      <c r="I38" s="56"/>
      <c r="J38" s="56"/>
      <c r="K38" s="56"/>
      <c r="L38" s="56"/>
      <c r="M38" s="56"/>
      <c r="N38" s="56"/>
    </row>
    <row r="39" spans="2:14" ht="15.75">
      <c r="B39" s="9" t="s">
        <v>18</v>
      </c>
      <c r="C39" s="26"/>
      <c r="D39" s="27">
        <f>SUM(D24:D38)</f>
        <v>-1709044.73</v>
      </c>
      <c r="E39" s="41">
        <f>SUM(E24:E38)</f>
        <v>98.13378026682777</v>
      </c>
      <c r="F39" s="27">
        <f>SUM(F24:F38)</f>
        <v>-1651000</v>
      </c>
      <c r="G39" s="28">
        <f>SUM(G24:G38)</f>
        <v>90.91459721380981</v>
      </c>
      <c r="H39" s="56"/>
      <c r="I39" s="56"/>
      <c r="J39" s="56"/>
      <c r="K39" s="56"/>
      <c r="L39" s="56"/>
      <c r="M39" s="56"/>
      <c r="N39" s="56"/>
    </row>
    <row r="40" spans="2:14" ht="15.75">
      <c r="B40" s="36" t="s">
        <v>19</v>
      </c>
      <c r="C40" s="29"/>
      <c r="D40" s="35">
        <f>D22+D39</f>
        <v>723538.5</v>
      </c>
      <c r="E40" s="31">
        <f>D40/D22*100</f>
        <v>29.74362772368533</v>
      </c>
      <c r="F40" s="35">
        <f>F22+F39</f>
        <v>479000</v>
      </c>
      <c r="G40" s="31">
        <f>F40/F22*100</f>
        <v>22.48826291079812</v>
      </c>
      <c r="H40" s="56"/>
      <c r="I40" s="56"/>
      <c r="J40" s="56"/>
      <c r="K40" s="56"/>
      <c r="L40" s="56"/>
      <c r="M40" s="56"/>
      <c r="N40" s="56"/>
    </row>
    <row r="41" spans="2:7" ht="19.5" customHeight="1">
      <c r="B41" s="6" t="s">
        <v>20</v>
      </c>
      <c r="C41" s="42"/>
      <c r="D41" s="13"/>
      <c r="E41" s="14"/>
      <c r="F41" s="13"/>
      <c r="G41" s="14"/>
    </row>
    <row r="42" spans="2:10" ht="19.5" customHeight="1">
      <c r="B42" s="23" t="s">
        <v>47</v>
      </c>
      <c r="C42" s="49"/>
      <c r="D42" s="25">
        <v>-12720</v>
      </c>
      <c r="E42" s="24">
        <f aca="true" t="shared" si="4" ref="E42:E57">D42/$D$58*100</f>
        <v>9.408892957199523</v>
      </c>
      <c r="F42" s="25">
        <v>-12720</v>
      </c>
      <c r="G42" s="24">
        <f aca="true" t="shared" si="5" ref="G42:G57">F42/$F$58*100</f>
        <v>3.8697900821417703</v>
      </c>
      <c r="J42" s="25"/>
    </row>
    <row r="43" spans="2:10" ht="15">
      <c r="B43" s="23" t="s">
        <v>21</v>
      </c>
      <c r="C43" s="44"/>
      <c r="D43" s="25">
        <v>-20000</v>
      </c>
      <c r="E43" s="24">
        <f t="shared" si="4"/>
        <v>14.793856850942646</v>
      </c>
      <c r="F43" s="25">
        <v>-22000</v>
      </c>
      <c r="G43" s="24">
        <f t="shared" si="5"/>
        <v>6.693033160937024</v>
      </c>
      <c r="J43" s="25"/>
    </row>
    <row r="44" spans="2:10" ht="15">
      <c r="B44" s="23" t="s">
        <v>35</v>
      </c>
      <c r="C44" s="44"/>
      <c r="D44" s="25">
        <v>0</v>
      </c>
      <c r="E44" s="24">
        <f t="shared" si="4"/>
        <v>0</v>
      </c>
      <c r="F44" s="25">
        <v>-10000</v>
      </c>
      <c r="G44" s="24">
        <f t="shared" si="5"/>
        <v>3.0422878004259206</v>
      </c>
      <c r="J44" s="25"/>
    </row>
    <row r="45" spans="2:10" ht="15">
      <c r="B45" s="23" t="s">
        <v>22</v>
      </c>
      <c r="C45" s="44"/>
      <c r="D45" s="25">
        <v>-15300</v>
      </c>
      <c r="E45" s="24">
        <f t="shared" si="4"/>
        <v>11.317300490971125</v>
      </c>
      <c r="F45" s="25">
        <v>-25000</v>
      </c>
      <c r="G45" s="24">
        <f t="shared" si="5"/>
        <v>7.605719501064801</v>
      </c>
      <c r="J45" s="53"/>
    </row>
    <row r="46" spans="2:10" ht="15">
      <c r="B46" s="23" t="s">
        <v>23</v>
      </c>
      <c r="C46" s="44"/>
      <c r="D46" s="39">
        <v>-45713</v>
      </c>
      <c r="E46" s="24">
        <f t="shared" si="4"/>
        <v>33.81357891135706</v>
      </c>
      <c r="F46" s="39">
        <v>-48000</v>
      </c>
      <c r="G46" s="24">
        <f t="shared" si="5"/>
        <v>14.602981442044419</v>
      </c>
      <c r="J46" s="54"/>
    </row>
    <row r="47" spans="2:10" ht="15">
      <c r="B47" s="23" t="s">
        <v>42</v>
      </c>
      <c r="C47" s="44"/>
      <c r="D47" s="50">
        <v>-8258.16</v>
      </c>
      <c r="E47" s="24">
        <f t="shared" si="4"/>
        <v>6.108501844609026</v>
      </c>
      <c r="F47" s="39">
        <v>-12500</v>
      </c>
      <c r="G47" s="24">
        <f t="shared" si="5"/>
        <v>3.8028597505324004</v>
      </c>
      <c r="J47" s="55"/>
    </row>
    <row r="48" spans="2:10" ht="15">
      <c r="B48" s="23" t="s">
        <v>36</v>
      </c>
      <c r="C48" s="44"/>
      <c r="D48" s="39">
        <v>0</v>
      </c>
      <c r="E48" s="24">
        <f t="shared" si="4"/>
        <v>0</v>
      </c>
      <c r="F48" s="39">
        <v>-2000</v>
      </c>
      <c r="G48" s="24">
        <f t="shared" si="5"/>
        <v>0.608457560085184</v>
      </c>
      <c r="J48" s="54"/>
    </row>
    <row r="49" spans="2:10" ht="15">
      <c r="B49" s="23" t="s">
        <v>41</v>
      </c>
      <c r="C49" s="44"/>
      <c r="D49" s="50">
        <v>-8700</v>
      </c>
      <c r="E49" s="24">
        <f t="shared" si="4"/>
        <v>6.435327730160051</v>
      </c>
      <c r="F49" s="39">
        <v>-120000</v>
      </c>
      <c r="G49" s="24">
        <f t="shared" si="5"/>
        <v>36.507453605111046</v>
      </c>
      <c r="J49" s="55"/>
    </row>
    <row r="50" spans="2:10" ht="15">
      <c r="B50" s="23" t="s">
        <v>24</v>
      </c>
      <c r="C50" s="44"/>
      <c r="D50" s="50">
        <v>-6543.63</v>
      </c>
      <c r="E50" s="24">
        <f t="shared" si="4"/>
        <v>4.8402762752766915</v>
      </c>
      <c r="F50" s="51">
        <v>-25000</v>
      </c>
      <c r="G50" s="24">
        <f t="shared" si="5"/>
        <v>7.605719501064801</v>
      </c>
      <c r="J50" s="55"/>
    </row>
    <row r="51" spans="2:10" ht="15">
      <c r="B51" s="23" t="s">
        <v>25</v>
      </c>
      <c r="C51" s="44"/>
      <c r="D51" s="25">
        <v>0</v>
      </c>
      <c r="E51" s="24">
        <f t="shared" si="4"/>
        <v>0</v>
      </c>
      <c r="F51" s="25">
        <v>-15000</v>
      </c>
      <c r="G51" s="24">
        <f t="shared" si="5"/>
        <v>4.563431700638881</v>
      </c>
      <c r="J51" s="53"/>
    </row>
    <row r="52" spans="2:10" ht="15">
      <c r="B52" s="23" t="s">
        <v>26</v>
      </c>
      <c r="C52" s="44"/>
      <c r="D52" s="25">
        <v>0</v>
      </c>
      <c r="E52" s="24">
        <f t="shared" si="4"/>
        <v>0</v>
      </c>
      <c r="F52" s="25">
        <v>-7500</v>
      </c>
      <c r="G52" s="24">
        <f t="shared" si="5"/>
        <v>2.2817158503194404</v>
      </c>
      <c r="J52" s="53"/>
    </row>
    <row r="53" spans="2:10" ht="15">
      <c r="B53" s="23" t="s">
        <v>27</v>
      </c>
      <c r="C53" s="44"/>
      <c r="D53" s="25">
        <v>-790</v>
      </c>
      <c r="E53" s="24">
        <f t="shared" si="4"/>
        <v>0.5843573456122345</v>
      </c>
      <c r="F53" s="25">
        <v>-3000</v>
      </c>
      <c r="G53" s="24">
        <f t="shared" si="5"/>
        <v>0.9126863401277762</v>
      </c>
      <c r="J53" s="53"/>
    </row>
    <row r="54" spans="2:10" ht="15">
      <c r="B54" s="23" t="s">
        <v>46</v>
      </c>
      <c r="C54" s="44"/>
      <c r="D54" s="25">
        <v>-1380</v>
      </c>
      <c r="E54" s="24">
        <f t="shared" si="4"/>
        <v>1.0207761227150427</v>
      </c>
      <c r="F54" s="25">
        <v>-1700</v>
      </c>
      <c r="G54" s="24">
        <f t="shared" si="5"/>
        <v>0.5171889260724064</v>
      </c>
      <c r="J54" s="53"/>
    </row>
    <row r="55" spans="2:10" ht="15">
      <c r="B55" s="23" t="s">
        <v>28</v>
      </c>
      <c r="C55" s="44"/>
      <c r="D55" s="25">
        <v>-1500</v>
      </c>
      <c r="E55" s="24">
        <f t="shared" si="4"/>
        <v>1.1095392638206985</v>
      </c>
      <c r="F55" s="25">
        <v>-15000</v>
      </c>
      <c r="G55" s="24">
        <f t="shared" si="5"/>
        <v>4.563431700638881</v>
      </c>
      <c r="J55" s="53"/>
    </row>
    <row r="56" spans="2:10" ht="15">
      <c r="B56" s="23" t="s">
        <v>29</v>
      </c>
      <c r="C56" s="44"/>
      <c r="D56" s="50">
        <v>-4306.04</v>
      </c>
      <c r="E56" s="24">
        <f t="shared" si="4"/>
        <v>3.1851469677216535</v>
      </c>
      <c r="F56" s="38">
        <v>-5000</v>
      </c>
      <c r="G56" s="24">
        <f t="shared" si="5"/>
        <v>1.5211439002129603</v>
      </c>
      <c r="J56" s="55"/>
    </row>
    <row r="57" spans="2:10" ht="15">
      <c r="B57" s="45" t="s">
        <v>30</v>
      </c>
      <c r="C57" s="46"/>
      <c r="D57" s="50">
        <v>-9980.42</v>
      </c>
      <c r="E57" s="24">
        <f t="shared" si="4"/>
        <v>7.382445239614251</v>
      </c>
      <c r="F57" s="25">
        <v>-17000</v>
      </c>
      <c r="G57" s="24">
        <f t="shared" si="5"/>
        <v>5.171889260724064</v>
      </c>
      <c r="J57" s="17"/>
    </row>
    <row r="58" spans="2:10" ht="15.75">
      <c r="B58" s="9" t="s">
        <v>31</v>
      </c>
      <c r="C58" s="26"/>
      <c r="D58" s="27">
        <f>SUM(D42:D57)</f>
        <v>-135191.25</v>
      </c>
      <c r="E58" s="28">
        <f>SUM(E42:E57)</f>
        <v>100</v>
      </c>
      <c r="F58" s="27">
        <f>SUM(F43:F57)</f>
        <v>-328700</v>
      </c>
      <c r="G58" s="28">
        <f>SUM(G43:G57)</f>
        <v>100.00000000000001</v>
      </c>
      <c r="J58" s="17"/>
    </row>
    <row r="59" spans="2:7" ht="15.75">
      <c r="B59" s="36" t="s">
        <v>32</v>
      </c>
      <c r="C59" s="29"/>
      <c r="D59" s="30">
        <f>D40+D58</f>
        <v>588347.25</v>
      </c>
      <c r="E59" s="31">
        <f>D59/D22*100</f>
        <v>24.18610975954151</v>
      </c>
      <c r="F59" s="30">
        <f>F40+F58</f>
        <v>150300</v>
      </c>
      <c r="G59" s="31">
        <f>F59/F22*100</f>
        <v>7.056338028169014</v>
      </c>
    </row>
    <row r="60" spans="2:7" ht="15.75">
      <c r="B60" s="9" t="s">
        <v>33</v>
      </c>
      <c r="C60" s="26"/>
      <c r="D60" s="27">
        <v>1</v>
      </c>
      <c r="E60" s="28">
        <f>D60/D22*100</f>
        <v>4.110856260404294E-05</v>
      </c>
      <c r="F60" s="27">
        <v>1</v>
      </c>
      <c r="G60" s="28">
        <f>F60/F22*100</f>
        <v>4.694835680751174E-05</v>
      </c>
    </row>
    <row r="61" spans="2:7" s="15" customFormat="1" ht="16.5" thickBot="1">
      <c r="B61" s="37" t="s">
        <v>34</v>
      </c>
      <c r="C61" s="32"/>
      <c r="D61" s="33">
        <f>D59+D60</f>
        <v>588348.25</v>
      </c>
      <c r="E61" s="34">
        <f>D61/D22*100</f>
        <v>24.18615086810411</v>
      </c>
      <c r="F61" s="33">
        <f>F59+F60</f>
        <v>150301</v>
      </c>
      <c r="G61" s="34">
        <f>F61/F22*100</f>
        <v>7.0563849765258215</v>
      </c>
    </row>
    <row r="62" spans="2:3" ht="15">
      <c r="B62" s="16"/>
      <c r="C62" s="16"/>
    </row>
    <row r="63" spans="2:3" ht="15">
      <c r="B63" s="16"/>
      <c r="C63" s="16"/>
    </row>
    <row r="64" spans="2:3" ht="15">
      <c r="B64" s="16"/>
      <c r="C64" s="16"/>
    </row>
    <row r="65" spans="2:3" ht="14.25">
      <c r="B65" s="16"/>
      <c r="C65" s="16"/>
    </row>
    <row r="66" ht="14.25">
      <c r="E66" s="18"/>
    </row>
  </sheetData>
  <sheetProtection/>
  <mergeCells count="2">
    <mergeCell ref="B1:G4"/>
    <mergeCell ref="B6:G8"/>
  </mergeCells>
  <printOptions horizontalCentered="1" vertic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Teague, Harry Charles Kristian (OSLKE-H)</cp:lastModifiedBy>
  <cp:lastPrinted>2021-04-08T16:54:40Z</cp:lastPrinted>
  <dcterms:created xsi:type="dcterms:W3CDTF">2013-11-27T14:12:38Z</dcterms:created>
  <dcterms:modified xsi:type="dcterms:W3CDTF">2022-05-11T07:03:43Z</dcterms:modified>
  <cp:category/>
  <cp:version/>
  <cp:contentType/>
  <cp:contentStatus/>
</cp:coreProperties>
</file>